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사전정보공표\"/>
    </mc:Choice>
  </mc:AlternateContent>
  <bookViews>
    <workbookView xWindow="0" yWindow="0" windowWidth="24000" windowHeight="10275" activeTab="2"/>
  </bookViews>
  <sheets>
    <sheet name="전기사용량" sheetId="1" r:id="rId1"/>
    <sheet name="가스사용량" sheetId="4" r:id="rId2"/>
    <sheet name="수도사용량" sheetId="5" r:id="rId3"/>
  </sheets>
  <calcPr calcId="152511"/>
</workbook>
</file>

<file path=xl/calcChain.xml><?xml version="1.0" encoding="utf-8"?>
<calcChain xmlns="http://schemas.openxmlformats.org/spreadsheetml/2006/main">
  <c r="J24" i="5" l="1"/>
  <c r="I24" i="5"/>
  <c r="H24" i="5"/>
  <c r="G24" i="5"/>
  <c r="F24" i="5"/>
  <c r="E24" i="5"/>
  <c r="D24" i="5"/>
  <c r="C24" i="5"/>
  <c r="J29" i="1"/>
  <c r="I29" i="1"/>
  <c r="H29" i="1"/>
  <c r="G29" i="1"/>
  <c r="F29" i="1"/>
  <c r="E29" i="1"/>
  <c r="D29" i="1"/>
  <c r="C29" i="1"/>
  <c r="B29" i="1"/>
  <c r="M23" i="5"/>
  <c r="L23" i="5"/>
  <c r="K23" i="5"/>
  <c r="M28" i="1"/>
  <c r="L28" i="1"/>
  <c r="K28" i="1"/>
  <c r="J28" i="1"/>
</calcChain>
</file>

<file path=xl/sharedStrings.xml><?xml version="1.0" encoding="utf-8"?>
<sst xmlns="http://schemas.openxmlformats.org/spreadsheetml/2006/main" count="279" uniqueCount="32">
  <si>
    <t>구분</t>
    <phoneticPr fontId="2" type="noConversion"/>
  </si>
  <si>
    <t>2014년</t>
    <phoneticPr fontId="2" type="noConversion"/>
  </si>
  <si>
    <t>2015년</t>
    <phoneticPr fontId="2" type="noConversion"/>
  </si>
  <si>
    <t>1월</t>
    <phoneticPr fontId="2" type="noConversion"/>
  </si>
  <si>
    <t>2월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</si>
  <si>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</si>
  <si>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</si>
  <si>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</si>
  <si>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</si>
  <si>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</si>
  <si>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</si>
  <si>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</si>
  <si>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</si>
  <si>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</si>
  <si>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</si>
  <si>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국립중앙청소년수련원</t>
    <phoneticPr fontId="2" type="noConversion"/>
  </si>
  <si>
    <t>국립평창청소년수련원</t>
    <phoneticPr fontId="2" type="noConversion"/>
  </si>
  <si>
    <t>국립고흥청소년우주체험센터</t>
    <phoneticPr fontId="2" type="noConversion"/>
  </si>
  <si>
    <t>-</t>
    <phoneticPr fontId="2" type="noConversion"/>
  </si>
  <si>
    <t>국립김제청소년농업생명체험센터</t>
    <phoneticPr fontId="2" type="noConversion"/>
  </si>
  <si>
    <t>국립영덕청소년해양환경체험센터</t>
    <phoneticPr fontId="2" type="noConversion"/>
  </si>
  <si>
    <t>2016년</t>
    <phoneticPr fontId="2" type="noConversion"/>
  </si>
  <si>
    <t>○ 2015년 대비 2016년 전기사용량 증감여부는 12월 연말기준으로 확인예정
○ 사무처의 경우 임차건물 사용으로 인한 청사에너지관리대상에서 제외</t>
    <phoneticPr fontId="2" type="noConversion"/>
  </si>
  <si>
    <t>○ 김제센터의 경우 짝수달을 기준으로 두 달치 사용분에 대한 고지서 청구로 인해 짝수달에 사용량 입력
○ 사무처의 경우 임차건물 사용으로 인한 청사에너지관리대상에서 제외</t>
    <phoneticPr fontId="2" type="noConversion"/>
  </si>
  <si>
    <t>2016년</t>
    <phoneticPr fontId="2" type="noConversion"/>
  </si>
  <si>
    <t>ㅇ 평창수련원의 경우 보일러 교체로 인한 기존 실내등유에서 LPG로 공급연로 변경
○ 2015년 대비 2016년 가스사용량 증감여부는 12월 연말기준으로 확인예정
○ 사무처의 경우 임차건물 사용으로 인한 청사에너지관리대상에서 제외</t>
    <phoneticPr fontId="2" type="noConversion"/>
  </si>
  <si>
    <t>2016.09.30 기준, 단위 : kWh</t>
    <phoneticPr fontId="2" type="noConversion"/>
  </si>
  <si>
    <t>2016.09.30 기준, 단위 : kg(프로판)</t>
    <phoneticPr fontId="2" type="noConversion"/>
  </si>
  <si>
    <t>2016.09.30 기준, 단위 : ㎥(LPG)</t>
    <phoneticPr fontId="2" type="noConversion"/>
  </si>
  <si>
    <t>2016.09.30 기준, 단위 : 톤(상수도)</t>
    <phoneticPr fontId="2" type="noConversion"/>
  </si>
  <si>
    <t>2016.09.30 기준, 단위 : m³(지하수)</t>
    <phoneticPr fontId="2" type="noConversion"/>
  </si>
  <si>
    <t>2016.09.30 기준, 단위 : m³(상수도)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</si>
</sst>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_-* #,##0.0_-;\-* #,##0.0_-;_-* &quot;-&quot;?_-;_-@_-"/>
    <numFmt numFmtId="177" formatCode="#,##0_ 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2"/>
      <charset val="129"/>
      <scheme val="major"/>
    </font>
    <font>
      <sz val="11"/>
      <name val="돋움"/>
      <family val="3"/>
      <charset val="129"/>
    </font>
    <font>
      <sz val="10"/>
      <color indexed="8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3" xfId="0" applyFont="1" applyFill="1" applyBorder="1" applyAlignment="1">
      <alignment horizontal="center" vertical="center"/>
    </xf>
    <xf numFmtId="41" fontId="3" fillId="0" borderId="1" xfId="0" applyNumberFormat="1" applyFont="1" applyFill="1" applyBorder="1" applyAlignment="1">
      <alignment horizontal="right" vertical="center"/>
    </xf>
    <xf numFmtId="41" fontId="3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41" fontId="3" fillId="0" borderId="1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41" fontId="3" fillId="3" borderId="1" xfId="0" applyNumberFormat="1" applyFont="1" applyFill="1" applyBorder="1">
      <alignment vertical="center"/>
    </xf>
    <xf numFmtId="41" fontId="9" fillId="0" borderId="1" xfId="2" applyFont="1" applyBorder="1" applyAlignment="1">
      <alignment horizontal="center" vertical="center"/>
    </xf>
    <xf numFmtId="177" fontId="9" fillId="0" borderId="1" xfId="3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">
    <cellStyle name="쉼표 [0]" xfId="1" builtinId="6"/>
    <cellStyle name="쉼표 [0] 2" xfId="2"/>
    <cellStyle name="표준" xfId="0" builtinId="0"/>
    <cellStyle name="표준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7" workbookViewId="0">
      <selection activeCell="I22" sqref="I22"/>
    </sheetView>
  </sheetViews>
  <sheetFormatPr defaultRowHeight="16.5" x14ac:dyDescent="0.3"/>
  <cols>
    <col min="1" max="13" width="10.125" customWidth="1"/>
  </cols>
  <sheetData>
    <row r="1" spans="1:13" ht="24" customHeight="1" x14ac:dyDescent="0.3">
      <c r="A1" s="20" t="s">
        <v>15</v>
      </c>
      <c r="B1" s="20"/>
      <c r="C1" s="20"/>
      <c r="D1" s="1"/>
      <c r="E1" s="1"/>
      <c r="K1" s="17" t="s">
        <v>26</v>
      </c>
      <c r="L1" s="17"/>
      <c r="M1" s="17"/>
    </row>
    <row r="2" spans="1:13" x14ac:dyDescent="0.3">
      <c r="A2" s="2" t="s">
        <v>0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</row>
    <row r="3" spans="1:13" x14ac:dyDescent="0.3">
      <c r="A3" s="3" t="s">
        <v>1</v>
      </c>
      <c r="B3" s="4">
        <v>135871</v>
      </c>
      <c r="C3" s="4">
        <v>102726</v>
      </c>
      <c r="D3" s="4">
        <v>102506</v>
      </c>
      <c r="E3" s="4">
        <v>84600</v>
      </c>
      <c r="F3" s="4">
        <v>80208</v>
      </c>
      <c r="G3" s="4">
        <v>104112</v>
      </c>
      <c r="H3" s="4">
        <v>172128</v>
      </c>
      <c r="I3" s="4">
        <v>187608</v>
      </c>
      <c r="J3" s="4">
        <v>97752</v>
      </c>
      <c r="K3" s="4">
        <v>93412</v>
      </c>
      <c r="L3" s="4">
        <v>104446</v>
      </c>
      <c r="M3" s="4">
        <v>106312</v>
      </c>
    </row>
    <row r="4" spans="1:13" x14ac:dyDescent="0.3">
      <c r="A4" s="5" t="s">
        <v>2</v>
      </c>
      <c r="B4" s="4">
        <v>138085</v>
      </c>
      <c r="C4" s="4">
        <v>104435</v>
      </c>
      <c r="D4" s="4">
        <v>115336</v>
      </c>
      <c r="E4" s="4">
        <v>92263</v>
      </c>
      <c r="F4" s="4">
        <v>101944</v>
      </c>
      <c r="G4" s="4">
        <v>91940</v>
      </c>
      <c r="H4" s="4">
        <v>172545</v>
      </c>
      <c r="I4" s="4">
        <v>190130</v>
      </c>
      <c r="J4" s="8">
        <v>117519</v>
      </c>
      <c r="K4" s="8">
        <v>94431</v>
      </c>
      <c r="L4" s="8">
        <v>106037</v>
      </c>
      <c r="M4" s="8">
        <v>133326</v>
      </c>
    </row>
    <row r="5" spans="1:13" x14ac:dyDescent="0.3">
      <c r="A5" s="5" t="s">
        <v>21</v>
      </c>
      <c r="B5" s="9">
        <v>139496</v>
      </c>
      <c r="C5" s="10">
        <v>129630</v>
      </c>
      <c r="D5" s="9">
        <v>121747</v>
      </c>
      <c r="E5" s="9">
        <v>87574</v>
      </c>
      <c r="F5" s="9">
        <v>101732</v>
      </c>
      <c r="G5" s="9">
        <v>139847</v>
      </c>
      <c r="H5" s="9">
        <v>189239</v>
      </c>
      <c r="I5" s="9">
        <v>219641</v>
      </c>
      <c r="J5" s="9">
        <v>120143</v>
      </c>
      <c r="K5" s="4"/>
      <c r="L5" s="4"/>
      <c r="M5" s="4"/>
    </row>
    <row r="7" spans="1:13" ht="18" customHeight="1" x14ac:dyDescent="0.3">
      <c r="A7" s="20" t="s">
        <v>16</v>
      </c>
      <c r="B7" s="20"/>
      <c r="C7" s="20"/>
      <c r="D7" s="1"/>
      <c r="E7" s="1"/>
      <c r="K7" s="17" t="s">
        <v>26</v>
      </c>
      <c r="L7" s="17"/>
      <c r="M7" s="17"/>
    </row>
    <row r="8" spans="1:13" x14ac:dyDescent="0.3">
      <c r="A8" s="2" t="s">
        <v>0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  <c r="M8" s="2" t="s">
        <v>14</v>
      </c>
    </row>
    <row r="9" spans="1:13" x14ac:dyDescent="0.3">
      <c r="A9" s="3" t="s">
        <v>1</v>
      </c>
      <c r="B9" s="4">
        <v>139865</v>
      </c>
      <c r="C9" s="4">
        <v>144822</v>
      </c>
      <c r="D9" s="4">
        <v>132986</v>
      </c>
      <c r="E9" s="4">
        <v>102373</v>
      </c>
      <c r="F9" s="4">
        <v>67395</v>
      </c>
      <c r="G9" s="4">
        <v>51488</v>
      </c>
      <c r="H9" s="4">
        <v>53933</v>
      </c>
      <c r="I9" s="4">
        <v>100921</v>
      </c>
      <c r="J9" s="4">
        <v>73912</v>
      </c>
      <c r="K9" s="4">
        <v>65953</v>
      </c>
      <c r="L9" s="4">
        <v>84265</v>
      </c>
      <c r="M9" s="4">
        <v>104080</v>
      </c>
    </row>
    <row r="10" spans="1:13" x14ac:dyDescent="0.3">
      <c r="A10" s="5" t="s">
        <v>2</v>
      </c>
      <c r="B10" s="4">
        <v>129771</v>
      </c>
      <c r="C10" s="4">
        <v>146611</v>
      </c>
      <c r="D10" s="4">
        <v>127945</v>
      </c>
      <c r="E10" s="4">
        <v>111854</v>
      </c>
      <c r="F10" s="4">
        <v>80319</v>
      </c>
      <c r="G10" s="4">
        <v>70950</v>
      </c>
      <c r="H10" s="4">
        <v>52543</v>
      </c>
      <c r="I10" s="4">
        <v>109253</v>
      </c>
      <c r="J10" s="4">
        <v>92301</v>
      </c>
      <c r="K10" s="4">
        <v>71956</v>
      </c>
      <c r="L10" s="4">
        <v>103855</v>
      </c>
      <c r="M10" s="4">
        <v>113832</v>
      </c>
    </row>
    <row r="11" spans="1:13" x14ac:dyDescent="0.3">
      <c r="A11" s="5" t="s">
        <v>21</v>
      </c>
      <c r="B11" s="4">
        <v>108833</v>
      </c>
      <c r="C11" s="4">
        <v>151703</v>
      </c>
      <c r="D11" s="4">
        <v>131858</v>
      </c>
      <c r="E11" s="4">
        <v>110198</v>
      </c>
      <c r="F11" s="4">
        <v>77090</v>
      </c>
      <c r="G11" s="4">
        <v>84395</v>
      </c>
      <c r="H11" s="4">
        <v>82892</v>
      </c>
      <c r="I11" s="4">
        <v>119085</v>
      </c>
      <c r="J11" s="4">
        <v>112424</v>
      </c>
      <c r="K11" s="4"/>
      <c r="L11" s="4"/>
      <c r="M11" s="4"/>
    </row>
    <row r="13" spans="1:13" ht="17.25" x14ac:dyDescent="0.3">
      <c r="A13" s="16" t="s">
        <v>17</v>
      </c>
      <c r="B13" s="16"/>
      <c r="C13" s="16"/>
      <c r="D13" s="1"/>
      <c r="E13" s="1"/>
      <c r="K13" s="17" t="s">
        <v>26</v>
      </c>
      <c r="L13" s="17"/>
      <c r="M13" s="17"/>
    </row>
    <row r="14" spans="1:13" x14ac:dyDescent="0.3">
      <c r="A14" s="2" t="s">
        <v>0</v>
      </c>
      <c r="B14" s="2" t="s">
        <v>3</v>
      </c>
      <c r="C14" s="2" t="s">
        <v>4</v>
      </c>
      <c r="D14" s="2" t="s">
        <v>5</v>
      </c>
      <c r="E14" s="2" t="s">
        <v>6</v>
      </c>
      <c r="F14" s="2" t="s">
        <v>7</v>
      </c>
      <c r="G14" s="2" t="s">
        <v>8</v>
      </c>
      <c r="H14" s="2" t="s">
        <v>9</v>
      </c>
      <c r="I14" s="2" t="s">
        <v>10</v>
      </c>
      <c r="J14" s="2" t="s">
        <v>11</v>
      </c>
      <c r="K14" s="2" t="s">
        <v>12</v>
      </c>
      <c r="L14" s="2" t="s">
        <v>13</v>
      </c>
      <c r="M14" s="2" t="s">
        <v>14</v>
      </c>
    </row>
    <row r="15" spans="1:13" x14ac:dyDescent="0.3">
      <c r="A15" s="3" t="s">
        <v>1</v>
      </c>
      <c r="B15" s="4">
        <v>90363</v>
      </c>
      <c r="C15" s="4">
        <v>71722</v>
      </c>
      <c r="D15" s="4">
        <v>62245</v>
      </c>
      <c r="E15" s="4">
        <v>57747</v>
      </c>
      <c r="F15" s="4">
        <v>50979</v>
      </c>
      <c r="G15" s="4">
        <v>65501</v>
      </c>
      <c r="H15" s="4">
        <v>107308</v>
      </c>
      <c r="I15" s="4">
        <v>131916</v>
      </c>
      <c r="J15" s="4">
        <v>88502</v>
      </c>
      <c r="K15" s="4">
        <v>66118</v>
      </c>
      <c r="L15" s="4">
        <v>60855</v>
      </c>
      <c r="M15" s="4">
        <v>87114</v>
      </c>
    </row>
    <row r="16" spans="1:13" x14ac:dyDescent="0.3">
      <c r="A16" s="5" t="s">
        <v>2</v>
      </c>
      <c r="B16" s="4">
        <v>102465</v>
      </c>
      <c r="C16" s="4">
        <v>77790</v>
      </c>
      <c r="D16" s="4">
        <v>71353</v>
      </c>
      <c r="E16" s="4">
        <v>62100</v>
      </c>
      <c r="F16" s="4">
        <v>59219</v>
      </c>
      <c r="G16" s="4">
        <v>55612</v>
      </c>
      <c r="H16" s="4">
        <v>97785</v>
      </c>
      <c r="I16" s="4">
        <v>134364</v>
      </c>
      <c r="J16" s="4">
        <v>87107</v>
      </c>
      <c r="K16" s="4">
        <v>71925</v>
      </c>
      <c r="L16" s="4">
        <v>74713</v>
      </c>
      <c r="M16" s="4">
        <v>95789</v>
      </c>
    </row>
    <row r="17" spans="1:13" x14ac:dyDescent="0.3">
      <c r="A17" s="5" t="s">
        <v>21</v>
      </c>
      <c r="B17" s="4">
        <v>122321</v>
      </c>
      <c r="C17" s="4">
        <v>98199</v>
      </c>
      <c r="D17" s="4">
        <v>85191</v>
      </c>
      <c r="E17" s="4">
        <v>67928</v>
      </c>
      <c r="F17" s="4">
        <v>81818</v>
      </c>
      <c r="G17" s="4">
        <v>99667</v>
      </c>
      <c r="H17" s="4">
        <v>150244</v>
      </c>
      <c r="I17" s="4">
        <v>179755</v>
      </c>
      <c r="J17" s="4">
        <v>108921</v>
      </c>
      <c r="K17" s="4"/>
      <c r="L17" s="4"/>
      <c r="M17" s="4"/>
    </row>
    <row r="19" spans="1:13" ht="17.25" x14ac:dyDescent="0.3">
      <c r="A19" s="16" t="s">
        <v>19</v>
      </c>
      <c r="B19" s="16"/>
      <c r="C19" s="16"/>
      <c r="D19" s="1"/>
      <c r="E19" s="1"/>
      <c r="K19" s="17" t="s">
        <v>26</v>
      </c>
      <c r="L19" s="17"/>
      <c r="M19" s="17"/>
    </row>
    <row r="20" spans="1:13" x14ac:dyDescent="0.3">
      <c r="A20" s="2" t="s">
        <v>0</v>
      </c>
      <c r="B20" s="2" t="s">
        <v>3</v>
      </c>
      <c r="C20" s="2" t="s">
        <v>4</v>
      </c>
      <c r="D20" s="2" t="s">
        <v>5</v>
      </c>
      <c r="E20" s="2" t="s">
        <v>6</v>
      </c>
      <c r="F20" s="2" t="s">
        <v>7</v>
      </c>
      <c r="G20" s="2" t="s">
        <v>8</v>
      </c>
      <c r="H20" s="2" t="s">
        <v>9</v>
      </c>
      <c r="I20" s="2" t="s">
        <v>10</v>
      </c>
      <c r="J20" s="2" t="s">
        <v>11</v>
      </c>
      <c r="K20" s="2" t="s">
        <v>12</v>
      </c>
      <c r="L20" s="2" t="s">
        <v>13</v>
      </c>
      <c r="M20" s="2" t="s">
        <v>14</v>
      </c>
    </row>
    <row r="21" spans="1:13" x14ac:dyDescent="0.3">
      <c r="A21" s="3" t="s">
        <v>1</v>
      </c>
      <c r="B21" s="4">
        <v>115002</v>
      </c>
      <c r="C21" s="4">
        <v>101106</v>
      </c>
      <c r="D21" s="4">
        <v>93294</v>
      </c>
      <c r="E21" s="4">
        <v>73098</v>
      </c>
      <c r="F21" s="4">
        <v>48762</v>
      </c>
      <c r="G21" s="4">
        <v>61290</v>
      </c>
      <c r="H21" s="4">
        <v>97668</v>
      </c>
      <c r="I21" s="4">
        <v>88416</v>
      </c>
      <c r="J21" s="4">
        <v>68992</v>
      </c>
      <c r="K21" s="4">
        <v>77976</v>
      </c>
      <c r="L21" s="4">
        <v>36342</v>
      </c>
      <c r="M21" s="4">
        <v>112752</v>
      </c>
    </row>
    <row r="22" spans="1:13" x14ac:dyDescent="0.3">
      <c r="A22" s="5" t="s">
        <v>2</v>
      </c>
      <c r="B22" s="4">
        <v>121752</v>
      </c>
      <c r="C22" s="4">
        <v>86688</v>
      </c>
      <c r="D22" s="4">
        <v>104274</v>
      </c>
      <c r="E22" s="4">
        <v>78030</v>
      </c>
      <c r="F22" s="4">
        <v>59634</v>
      </c>
      <c r="G22" s="4">
        <v>53622</v>
      </c>
      <c r="H22" s="4">
        <v>89838</v>
      </c>
      <c r="I22" s="4">
        <v>89820</v>
      </c>
      <c r="J22" s="4">
        <v>71064</v>
      </c>
      <c r="K22" s="4">
        <v>80280</v>
      </c>
      <c r="L22" s="4">
        <v>88614</v>
      </c>
      <c r="M22" s="4">
        <v>93060</v>
      </c>
    </row>
    <row r="23" spans="1:13" x14ac:dyDescent="0.3">
      <c r="A23" s="5" t="s">
        <v>21</v>
      </c>
      <c r="B23" s="4">
        <v>137232</v>
      </c>
      <c r="C23" s="4">
        <v>98604</v>
      </c>
      <c r="D23" s="4">
        <v>96768</v>
      </c>
      <c r="E23" s="4">
        <v>76068</v>
      </c>
      <c r="F23" s="4">
        <v>63540</v>
      </c>
      <c r="G23" s="4">
        <v>66888</v>
      </c>
      <c r="H23" s="4">
        <v>101322</v>
      </c>
      <c r="I23" s="4">
        <v>112770</v>
      </c>
      <c r="J23" s="4">
        <v>70740</v>
      </c>
      <c r="K23" s="4"/>
      <c r="L23" s="4"/>
      <c r="M23" s="4"/>
    </row>
    <row r="25" spans="1:13" ht="17.25" x14ac:dyDescent="0.3">
      <c r="A25" s="16" t="s">
        <v>20</v>
      </c>
      <c r="B25" s="16"/>
      <c r="C25" s="16"/>
      <c r="D25" s="1"/>
      <c r="E25" s="1"/>
      <c r="K25" s="17" t="s">
        <v>26</v>
      </c>
      <c r="L25" s="17"/>
      <c r="M25" s="17"/>
    </row>
    <row r="26" spans="1:13" x14ac:dyDescent="0.3">
      <c r="A26" s="2" t="s">
        <v>0</v>
      </c>
      <c r="B26" s="2" t="s">
        <v>3</v>
      </c>
      <c r="C26" s="2" t="s">
        <v>4</v>
      </c>
      <c r="D26" s="2" t="s">
        <v>5</v>
      </c>
      <c r="E26" s="2" t="s">
        <v>6</v>
      </c>
      <c r="F26" s="2" t="s">
        <v>7</v>
      </c>
      <c r="G26" s="2" t="s">
        <v>8</v>
      </c>
      <c r="H26" s="2" t="s">
        <v>9</v>
      </c>
      <c r="I26" s="2" t="s">
        <v>10</v>
      </c>
      <c r="J26" s="2" t="s">
        <v>11</v>
      </c>
      <c r="K26" s="2" t="s">
        <v>12</v>
      </c>
      <c r="L26" s="2" t="s">
        <v>13</v>
      </c>
      <c r="M26" s="2" t="s">
        <v>14</v>
      </c>
    </row>
    <row r="27" spans="1:13" x14ac:dyDescent="0.3">
      <c r="A27" s="3" t="s">
        <v>1</v>
      </c>
      <c r="B27" s="4">
        <v>171828</v>
      </c>
      <c r="C27" s="4">
        <v>166051</v>
      </c>
      <c r="D27" s="4">
        <v>138336</v>
      </c>
      <c r="E27" s="4">
        <v>100459</v>
      </c>
      <c r="F27" s="4">
        <v>76942</v>
      </c>
      <c r="G27" s="4">
        <v>67853</v>
      </c>
      <c r="H27" s="4">
        <v>95638</v>
      </c>
      <c r="I27" s="4">
        <v>190030</v>
      </c>
      <c r="J27" s="4">
        <v>114895</v>
      </c>
      <c r="K27" s="4">
        <v>99579</v>
      </c>
      <c r="L27" s="4">
        <v>113527</v>
      </c>
      <c r="M27" s="4">
        <v>137476</v>
      </c>
    </row>
    <row r="28" spans="1:13" x14ac:dyDescent="0.3">
      <c r="A28" s="5" t="s">
        <v>2</v>
      </c>
      <c r="B28" s="4">
        <v>194004</v>
      </c>
      <c r="C28" s="4">
        <v>177101</v>
      </c>
      <c r="D28" s="4">
        <v>116091</v>
      </c>
      <c r="E28" s="4">
        <v>116924</v>
      </c>
      <c r="F28" s="4">
        <v>92803</v>
      </c>
      <c r="G28" s="4">
        <v>93686</v>
      </c>
      <c r="H28" s="4">
        <v>87812</v>
      </c>
      <c r="I28" s="4">
        <v>168317</v>
      </c>
      <c r="J28" s="14">
        <f>111216+36172</f>
        <v>147388</v>
      </c>
      <c r="K28" s="14">
        <f>75924+33977</f>
        <v>109901</v>
      </c>
      <c r="L28" s="14">
        <f>87120+33069</f>
        <v>120189</v>
      </c>
      <c r="M28" s="14">
        <f>102624+30716</f>
        <v>133340</v>
      </c>
    </row>
    <row r="29" spans="1:13" x14ac:dyDescent="0.3">
      <c r="A29" s="5" t="s">
        <v>21</v>
      </c>
      <c r="B29" s="14">
        <f>150528+37209</f>
        <v>187737</v>
      </c>
      <c r="C29" s="14">
        <f>166464+43056</f>
        <v>209520</v>
      </c>
      <c r="D29" s="14">
        <f>23443+124032</f>
        <v>147475</v>
      </c>
      <c r="E29" s="14">
        <f>22371+108960</f>
        <v>131331</v>
      </c>
      <c r="F29" s="14">
        <f>18842+86460</f>
        <v>105302</v>
      </c>
      <c r="G29" s="15">
        <f>82260+34409</f>
        <v>116669</v>
      </c>
      <c r="H29" s="14">
        <f>106656+42164</f>
        <v>148820</v>
      </c>
      <c r="I29" s="14">
        <f>58695+147360</f>
        <v>206055</v>
      </c>
      <c r="J29" s="14">
        <f>120504+46873</f>
        <v>167377</v>
      </c>
      <c r="K29" s="4"/>
      <c r="L29" s="4"/>
      <c r="M29" s="4"/>
    </row>
    <row r="30" spans="1:13" x14ac:dyDescent="0.3">
      <c r="A30" s="7"/>
    </row>
    <row r="31" spans="1:13" s="6" customFormat="1" ht="51" customHeight="1" x14ac:dyDescent="0.3">
      <c r="A31" s="18" t="s">
        <v>22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</sheetData>
  <mergeCells count="11">
    <mergeCell ref="K1:M1"/>
    <mergeCell ref="A7:C7"/>
    <mergeCell ref="K7:M7"/>
    <mergeCell ref="A13:C13"/>
    <mergeCell ref="K13:M13"/>
    <mergeCell ref="A1:C1"/>
    <mergeCell ref="A19:C19"/>
    <mergeCell ref="K19:M19"/>
    <mergeCell ref="A25:C25"/>
    <mergeCell ref="K25:M25"/>
    <mergeCell ref="A31:M3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13" workbookViewId="0">
      <selection activeCell="E23" sqref="E23"/>
    </sheetView>
  </sheetViews>
  <sheetFormatPr defaultRowHeight="16.5" x14ac:dyDescent="0.3"/>
  <cols>
    <col min="1" max="13" width="10.125" customWidth="1"/>
  </cols>
  <sheetData>
    <row r="1" spans="1:13" ht="24" customHeight="1" x14ac:dyDescent="0.3">
      <c r="A1" s="20" t="s">
        <v>15</v>
      </c>
      <c r="B1" s="20"/>
      <c r="C1" s="20"/>
      <c r="D1" s="1"/>
      <c r="E1" s="1"/>
      <c r="K1" s="17" t="s">
        <v>27</v>
      </c>
      <c r="L1" s="17"/>
      <c r="M1" s="17"/>
    </row>
    <row r="2" spans="1:13" x14ac:dyDescent="0.3">
      <c r="A2" s="2" t="s">
        <v>0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</row>
    <row r="3" spans="1:13" x14ac:dyDescent="0.3">
      <c r="A3" s="3" t="s">
        <v>1</v>
      </c>
      <c r="B3" s="4">
        <v>904</v>
      </c>
      <c r="C3" s="4">
        <v>1291</v>
      </c>
      <c r="D3" s="4">
        <v>681</v>
      </c>
      <c r="E3" s="4">
        <v>1154</v>
      </c>
      <c r="F3" s="4">
        <v>646</v>
      </c>
      <c r="G3" s="4">
        <v>731</v>
      </c>
      <c r="H3" s="4">
        <v>916</v>
      </c>
      <c r="I3" s="4">
        <v>1189</v>
      </c>
      <c r="J3" s="4">
        <v>757</v>
      </c>
      <c r="K3" s="4">
        <v>705</v>
      </c>
      <c r="L3" s="4">
        <v>897</v>
      </c>
      <c r="M3" s="4">
        <v>777</v>
      </c>
    </row>
    <row r="4" spans="1:13" x14ac:dyDescent="0.3">
      <c r="A4" s="5" t="s">
        <v>2</v>
      </c>
      <c r="B4" s="4">
        <v>537</v>
      </c>
      <c r="C4" s="4">
        <v>683</v>
      </c>
      <c r="D4" s="4">
        <v>595</v>
      </c>
      <c r="E4" s="4">
        <v>812</v>
      </c>
      <c r="F4" s="4">
        <v>897</v>
      </c>
      <c r="G4" s="4">
        <v>642</v>
      </c>
      <c r="H4" s="4">
        <v>427</v>
      </c>
      <c r="I4" s="4">
        <v>968</v>
      </c>
      <c r="J4" s="4">
        <v>821</v>
      </c>
      <c r="K4" s="11">
        <v>699</v>
      </c>
      <c r="L4" s="11">
        <v>955</v>
      </c>
      <c r="M4" s="11">
        <v>787</v>
      </c>
    </row>
    <row r="5" spans="1:13" x14ac:dyDescent="0.3">
      <c r="A5" s="5" t="s">
        <v>24</v>
      </c>
      <c r="B5" s="11">
        <v>1477.5</v>
      </c>
      <c r="C5" s="11">
        <v>1612.5</v>
      </c>
      <c r="D5" s="11">
        <v>2275</v>
      </c>
      <c r="E5" s="12">
        <v>2522.5</v>
      </c>
      <c r="F5" s="11">
        <v>1940</v>
      </c>
      <c r="G5" s="11">
        <v>2392.5</v>
      </c>
      <c r="H5" s="11">
        <v>2237.5</v>
      </c>
      <c r="I5" s="11">
        <v>2697.5</v>
      </c>
      <c r="J5" s="11">
        <v>1870</v>
      </c>
      <c r="K5" s="4"/>
      <c r="L5" s="4"/>
      <c r="M5" s="4"/>
    </row>
    <row r="7" spans="1:13" ht="18" customHeight="1" x14ac:dyDescent="0.3">
      <c r="A7" s="20" t="s">
        <v>16</v>
      </c>
      <c r="B7" s="20"/>
      <c r="C7" s="20"/>
      <c r="D7" s="1"/>
      <c r="E7" s="1"/>
      <c r="K7" s="17" t="s">
        <v>27</v>
      </c>
      <c r="L7" s="17"/>
      <c r="M7" s="17"/>
    </row>
    <row r="8" spans="1:13" x14ac:dyDescent="0.3">
      <c r="A8" s="2" t="s">
        <v>0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  <c r="M8" s="2" t="s">
        <v>14</v>
      </c>
    </row>
    <row r="9" spans="1:13" x14ac:dyDescent="0.3">
      <c r="A9" s="3" t="s">
        <v>1</v>
      </c>
      <c r="B9" s="4">
        <v>136</v>
      </c>
      <c r="C9" s="4">
        <v>136</v>
      </c>
      <c r="D9" s="4">
        <v>137</v>
      </c>
      <c r="E9" s="4">
        <v>104</v>
      </c>
      <c r="F9" s="4">
        <v>100</v>
      </c>
      <c r="G9" s="4">
        <v>129</v>
      </c>
      <c r="H9" s="4">
        <v>147</v>
      </c>
      <c r="I9" s="4">
        <v>140</v>
      </c>
      <c r="J9" s="4">
        <v>140</v>
      </c>
      <c r="K9" s="4">
        <v>156</v>
      </c>
      <c r="L9" s="4">
        <v>177</v>
      </c>
      <c r="M9" s="4">
        <v>158</v>
      </c>
    </row>
    <row r="10" spans="1:13" x14ac:dyDescent="0.3">
      <c r="A10" s="5" t="s">
        <v>2</v>
      </c>
      <c r="B10" s="4">
        <v>161</v>
      </c>
      <c r="C10" s="4">
        <v>142</v>
      </c>
      <c r="D10" s="4">
        <v>155</v>
      </c>
      <c r="E10" s="4">
        <v>148</v>
      </c>
      <c r="F10" s="4">
        <v>148</v>
      </c>
      <c r="G10" s="4">
        <v>119</v>
      </c>
      <c r="H10" s="4">
        <v>194</v>
      </c>
      <c r="I10" s="4">
        <v>172</v>
      </c>
      <c r="J10" s="4">
        <v>2744</v>
      </c>
      <c r="K10" s="4">
        <v>3861</v>
      </c>
      <c r="L10" s="4">
        <v>4056</v>
      </c>
      <c r="M10" s="4">
        <v>4221</v>
      </c>
    </row>
    <row r="11" spans="1:13" x14ac:dyDescent="0.3">
      <c r="A11" s="5" t="s">
        <v>21</v>
      </c>
      <c r="B11" s="4">
        <v>5587</v>
      </c>
      <c r="C11" s="4">
        <v>4886</v>
      </c>
      <c r="D11" s="4">
        <v>5351</v>
      </c>
      <c r="E11" s="4">
        <v>3822</v>
      </c>
      <c r="F11" s="4">
        <v>2930</v>
      </c>
      <c r="G11" s="4">
        <v>2590</v>
      </c>
      <c r="H11" s="4">
        <v>2782</v>
      </c>
      <c r="I11" s="4">
        <v>2847</v>
      </c>
      <c r="J11" s="4">
        <v>2632</v>
      </c>
      <c r="K11" s="4"/>
      <c r="L11" s="4"/>
      <c r="M11" s="4"/>
    </row>
    <row r="13" spans="1:13" ht="17.25" x14ac:dyDescent="0.3">
      <c r="A13" s="16" t="s">
        <v>17</v>
      </c>
      <c r="B13" s="16"/>
      <c r="C13" s="16"/>
      <c r="D13" s="1"/>
      <c r="E13" s="1"/>
      <c r="K13" s="17" t="s">
        <v>27</v>
      </c>
      <c r="L13" s="17"/>
      <c r="M13" s="17"/>
    </row>
    <row r="14" spans="1:13" x14ac:dyDescent="0.3">
      <c r="A14" s="2" t="s">
        <v>0</v>
      </c>
      <c r="B14" s="2" t="s">
        <v>3</v>
      </c>
      <c r="C14" s="2" t="s">
        <v>4</v>
      </c>
      <c r="D14" s="2" t="s">
        <v>5</v>
      </c>
      <c r="E14" s="2" t="s">
        <v>6</v>
      </c>
      <c r="F14" s="2" t="s">
        <v>7</v>
      </c>
      <c r="G14" s="2" t="s">
        <v>8</v>
      </c>
      <c r="H14" s="2" t="s">
        <v>9</v>
      </c>
      <c r="I14" s="2" t="s">
        <v>10</v>
      </c>
      <c r="J14" s="2" t="s">
        <v>11</v>
      </c>
      <c r="K14" s="2" t="s">
        <v>12</v>
      </c>
      <c r="L14" s="2" t="s">
        <v>13</v>
      </c>
      <c r="M14" s="2" t="s">
        <v>14</v>
      </c>
    </row>
    <row r="15" spans="1:13" x14ac:dyDescent="0.3">
      <c r="A15" s="3" t="s">
        <v>1</v>
      </c>
      <c r="B15" s="4">
        <v>176</v>
      </c>
      <c r="C15" s="4">
        <v>111</v>
      </c>
      <c r="D15" s="4">
        <v>130</v>
      </c>
      <c r="E15" s="4">
        <v>147</v>
      </c>
      <c r="F15" s="4">
        <v>78</v>
      </c>
      <c r="G15" s="4">
        <v>117</v>
      </c>
      <c r="H15" s="4">
        <v>126</v>
      </c>
      <c r="I15" s="4">
        <v>214</v>
      </c>
      <c r="J15" s="4">
        <v>127</v>
      </c>
      <c r="K15" s="4">
        <v>130</v>
      </c>
      <c r="L15" s="4">
        <v>167</v>
      </c>
      <c r="M15" s="4">
        <v>160</v>
      </c>
    </row>
    <row r="16" spans="1:13" x14ac:dyDescent="0.3">
      <c r="A16" s="5" t="s">
        <v>2</v>
      </c>
      <c r="B16" s="4">
        <v>147</v>
      </c>
      <c r="C16" s="4">
        <v>97</v>
      </c>
      <c r="D16" s="4">
        <v>112</v>
      </c>
      <c r="E16" s="4">
        <v>164</v>
      </c>
      <c r="F16" s="4">
        <v>114</v>
      </c>
      <c r="G16" s="4">
        <v>98</v>
      </c>
      <c r="H16" s="4">
        <v>124</v>
      </c>
      <c r="I16" s="4">
        <v>143</v>
      </c>
      <c r="J16" s="4">
        <v>135</v>
      </c>
      <c r="K16" s="4">
        <v>3861</v>
      </c>
      <c r="L16" s="4">
        <v>4056</v>
      </c>
      <c r="M16" s="4">
        <v>4221</v>
      </c>
    </row>
    <row r="17" spans="1:13" x14ac:dyDescent="0.3">
      <c r="A17" s="5" t="s">
        <v>21</v>
      </c>
      <c r="B17" s="4">
        <v>5587</v>
      </c>
      <c r="C17" s="4">
        <v>4886</v>
      </c>
      <c r="D17" s="4">
        <v>5351</v>
      </c>
      <c r="E17" s="4">
        <v>3822</v>
      </c>
      <c r="F17" s="4">
        <v>2930</v>
      </c>
      <c r="G17" s="4">
        <v>2590</v>
      </c>
      <c r="H17" s="4">
        <v>2782</v>
      </c>
      <c r="I17" s="4">
        <v>2847</v>
      </c>
      <c r="J17" s="4">
        <v>2632</v>
      </c>
      <c r="K17" s="4"/>
      <c r="L17" s="4"/>
      <c r="M17" s="4"/>
    </row>
    <row r="19" spans="1:13" ht="17.25" x14ac:dyDescent="0.3">
      <c r="A19" s="16" t="s">
        <v>19</v>
      </c>
      <c r="B19" s="16"/>
      <c r="C19" s="16"/>
      <c r="D19" s="1"/>
      <c r="E19" s="1"/>
      <c r="K19" s="17" t="s">
        <v>27</v>
      </c>
      <c r="L19" s="17"/>
      <c r="M19" s="17"/>
    </row>
    <row r="20" spans="1:13" x14ac:dyDescent="0.3">
      <c r="A20" s="2" t="s">
        <v>0</v>
      </c>
      <c r="B20" s="2" t="s">
        <v>3</v>
      </c>
      <c r="C20" s="2" t="s">
        <v>4</v>
      </c>
      <c r="D20" s="2" t="s">
        <v>5</v>
      </c>
      <c r="E20" s="2" t="s">
        <v>6</v>
      </c>
      <c r="F20" s="2" t="s">
        <v>7</v>
      </c>
      <c r="G20" s="2" t="s">
        <v>8</v>
      </c>
      <c r="H20" s="2" t="s">
        <v>9</v>
      </c>
      <c r="I20" s="2" t="s">
        <v>10</v>
      </c>
      <c r="J20" s="2" t="s">
        <v>11</v>
      </c>
      <c r="K20" s="2" t="s">
        <v>12</v>
      </c>
      <c r="L20" s="2" t="s">
        <v>13</v>
      </c>
      <c r="M20" s="2" t="s">
        <v>14</v>
      </c>
    </row>
    <row r="21" spans="1:13" x14ac:dyDescent="0.3">
      <c r="A21" s="3" t="s">
        <v>1</v>
      </c>
      <c r="B21" s="4">
        <v>257</v>
      </c>
      <c r="C21" s="4">
        <v>509</v>
      </c>
      <c r="D21" s="4">
        <v>509</v>
      </c>
      <c r="E21" s="4">
        <v>509</v>
      </c>
      <c r="F21" s="4">
        <v>223</v>
      </c>
      <c r="G21" s="4">
        <v>223</v>
      </c>
      <c r="H21" s="4">
        <v>473</v>
      </c>
      <c r="I21" s="4">
        <v>593</v>
      </c>
      <c r="J21" s="4">
        <v>399</v>
      </c>
      <c r="K21" s="4">
        <v>595</v>
      </c>
      <c r="L21" s="4">
        <v>477</v>
      </c>
      <c r="M21" s="4">
        <v>260</v>
      </c>
    </row>
    <row r="22" spans="1:13" x14ac:dyDescent="0.3">
      <c r="A22" s="5" t="s">
        <v>2</v>
      </c>
      <c r="B22" s="4">
        <v>481</v>
      </c>
      <c r="C22" s="4">
        <v>218</v>
      </c>
      <c r="D22" s="4">
        <v>475</v>
      </c>
      <c r="E22" s="4">
        <v>550</v>
      </c>
      <c r="F22" s="4">
        <v>471</v>
      </c>
      <c r="G22" s="4">
        <v>286</v>
      </c>
      <c r="H22" s="4">
        <v>442</v>
      </c>
      <c r="I22" s="4">
        <v>467</v>
      </c>
      <c r="J22" s="4">
        <v>695</v>
      </c>
      <c r="K22" s="4">
        <v>609</v>
      </c>
      <c r="L22" s="4">
        <v>658</v>
      </c>
      <c r="M22" s="4">
        <v>381</v>
      </c>
    </row>
    <row r="23" spans="1:13" x14ac:dyDescent="0.3">
      <c r="A23" s="5" t="s">
        <v>21</v>
      </c>
      <c r="B23" s="4">
        <v>444</v>
      </c>
      <c r="C23" s="4">
        <v>371</v>
      </c>
      <c r="D23" s="4">
        <v>489</v>
      </c>
      <c r="E23" s="4">
        <v>699</v>
      </c>
      <c r="F23" s="4">
        <v>591</v>
      </c>
      <c r="G23" s="4">
        <v>624</v>
      </c>
      <c r="H23" s="4">
        <v>544</v>
      </c>
      <c r="I23" s="4">
        <v>715</v>
      </c>
      <c r="J23" s="4">
        <v>451</v>
      </c>
      <c r="K23" s="4"/>
      <c r="L23" s="4"/>
      <c r="M23" s="4"/>
    </row>
    <row r="25" spans="1:13" ht="17.25" x14ac:dyDescent="0.3">
      <c r="A25" s="16" t="s">
        <v>20</v>
      </c>
      <c r="B25" s="16"/>
      <c r="C25" s="16"/>
      <c r="D25" s="1"/>
      <c r="E25" s="1"/>
      <c r="K25" s="17" t="s">
        <v>28</v>
      </c>
      <c r="L25" s="17"/>
      <c r="M25" s="17"/>
    </row>
    <row r="26" spans="1:13" x14ac:dyDescent="0.3">
      <c r="A26" s="2" t="s">
        <v>0</v>
      </c>
      <c r="B26" s="2" t="s">
        <v>3</v>
      </c>
      <c r="C26" s="2" t="s">
        <v>4</v>
      </c>
      <c r="D26" s="2" t="s">
        <v>5</v>
      </c>
      <c r="E26" s="2" t="s">
        <v>6</v>
      </c>
      <c r="F26" s="2" t="s">
        <v>7</v>
      </c>
      <c r="G26" s="2" t="s">
        <v>8</v>
      </c>
      <c r="H26" s="2" t="s">
        <v>9</v>
      </c>
      <c r="I26" s="2" t="s">
        <v>10</v>
      </c>
      <c r="J26" s="2" t="s">
        <v>11</v>
      </c>
      <c r="K26" s="2" t="s">
        <v>12</v>
      </c>
      <c r="L26" s="2" t="s">
        <v>13</v>
      </c>
      <c r="M26" s="2" t="s">
        <v>14</v>
      </c>
    </row>
    <row r="27" spans="1:13" x14ac:dyDescent="0.3">
      <c r="A27" s="3" t="s">
        <v>1</v>
      </c>
      <c r="B27" s="4">
        <v>235</v>
      </c>
      <c r="C27" s="4">
        <v>208</v>
      </c>
      <c r="D27" s="4">
        <v>155</v>
      </c>
      <c r="E27" s="4">
        <v>183</v>
      </c>
      <c r="F27" s="4">
        <v>95</v>
      </c>
      <c r="G27" s="4">
        <v>134</v>
      </c>
      <c r="H27" s="4">
        <v>175</v>
      </c>
      <c r="I27" s="4">
        <v>287</v>
      </c>
      <c r="J27" s="4">
        <v>203</v>
      </c>
      <c r="K27" s="4">
        <v>161</v>
      </c>
      <c r="L27" s="4">
        <v>232</v>
      </c>
      <c r="M27" s="4">
        <v>170</v>
      </c>
    </row>
    <row r="28" spans="1:13" x14ac:dyDescent="0.3">
      <c r="A28" s="5" t="s">
        <v>2</v>
      </c>
      <c r="B28" s="4">
        <v>176</v>
      </c>
      <c r="C28" s="4">
        <v>161</v>
      </c>
      <c r="D28" s="4">
        <v>129</v>
      </c>
      <c r="E28" s="4">
        <v>160</v>
      </c>
      <c r="F28" s="4">
        <v>228</v>
      </c>
      <c r="G28" s="4">
        <v>173</v>
      </c>
      <c r="H28" s="4">
        <v>170</v>
      </c>
      <c r="I28" s="4">
        <v>263</v>
      </c>
      <c r="J28" s="4">
        <v>285</v>
      </c>
      <c r="K28" s="14">
        <v>164</v>
      </c>
      <c r="L28" s="14">
        <v>215</v>
      </c>
      <c r="M28" s="14">
        <v>121</v>
      </c>
    </row>
    <row r="29" spans="1:13" x14ac:dyDescent="0.3">
      <c r="A29" s="5" t="s">
        <v>21</v>
      </c>
      <c r="B29" s="14">
        <v>207</v>
      </c>
      <c r="C29" s="14">
        <v>226</v>
      </c>
      <c r="D29" s="14">
        <v>115</v>
      </c>
      <c r="E29" s="14">
        <v>191</v>
      </c>
      <c r="F29" s="14">
        <v>207</v>
      </c>
      <c r="G29" s="15">
        <v>257</v>
      </c>
      <c r="H29" s="14">
        <v>271</v>
      </c>
      <c r="I29" s="14">
        <v>268</v>
      </c>
      <c r="J29" s="14">
        <v>203</v>
      </c>
      <c r="K29" s="4"/>
      <c r="L29" s="4"/>
      <c r="M29" s="4"/>
    </row>
    <row r="31" spans="1:13" s="6" customFormat="1" ht="51" customHeight="1" x14ac:dyDescent="0.3">
      <c r="A31" s="18" t="s">
        <v>25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</sheetData>
  <mergeCells count="11">
    <mergeCell ref="A1:C1"/>
    <mergeCell ref="K1:M1"/>
    <mergeCell ref="A7:C7"/>
    <mergeCell ref="K7:M7"/>
    <mergeCell ref="A13:C13"/>
    <mergeCell ref="K13:M13"/>
    <mergeCell ref="A19:C19"/>
    <mergeCell ref="K19:M19"/>
    <mergeCell ref="A25:C25"/>
    <mergeCell ref="K25:M25"/>
    <mergeCell ref="A31:M3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H9" sqref="H9"/>
    </sheetView>
  </sheetViews>
  <sheetFormatPr defaultRowHeight="16.5" x14ac:dyDescent="0.3"/>
  <cols>
    <col min="1" max="13" width="10.125" customWidth="1"/>
  </cols>
  <sheetData>
    <row r="1" spans="1:13" ht="24" customHeight="1" x14ac:dyDescent="0.3">
      <c r="A1" s="20" t="s">
        <v>15</v>
      </c>
      <c r="B1" s="20"/>
      <c r="C1" s="20"/>
      <c r="D1" s="1"/>
      <c r="E1" s="1"/>
      <c r="K1" s="17" t="s">
        <v>29</v>
      </c>
      <c r="L1" s="17"/>
      <c r="M1" s="17"/>
    </row>
    <row r="2" spans="1:13" x14ac:dyDescent="0.3">
      <c r="A2" s="2" t="s">
        <v>0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</row>
    <row r="3" spans="1:13" x14ac:dyDescent="0.3">
      <c r="A3" s="5" t="s">
        <v>2</v>
      </c>
      <c r="B3" s="4">
        <v>2517</v>
      </c>
      <c r="C3" s="4">
        <v>2215</v>
      </c>
      <c r="D3" s="4">
        <v>4014</v>
      </c>
      <c r="E3" s="4">
        <v>2932</v>
      </c>
      <c r="F3" s="4">
        <v>3753</v>
      </c>
      <c r="G3" s="4">
        <v>3567</v>
      </c>
      <c r="H3" s="4">
        <v>4843</v>
      </c>
      <c r="I3" s="4">
        <v>2127</v>
      </c>
      <c r="J3" s="4">
        <v>5239</v>
      </c>
      <c r="K3" s="13">
        <v>3626</v>
      </c>
      <c r="L3" s="13">
        <v>2857</v>
      </c>
      <c r="M3" s="13">
        <v>3956</v>
      </c>
    </row>
    <row r="4" spans="1:13" x14ac:dyDescent="0.3">
      <c r="A4" s="5" t="s">
        <v>24</v>
      </c>
      <c r="B4" s="13">
        <v>3521</v>
      </c>
      <c r="C4" s="13">
        <v>2568</v>
      </c>
      <c r="D4" s="13">
        <v>2983</v>
      </c>
      <c r="E4" s="13">
        <v>3972</v>
      </c>
      <c r="F4" s="13">
        <v>3869</v>
      </c>
      <c r="G4" s="13">
        <v>3981</v>
      </c>
      <c r="H4" s="13">
        <v>3903</v>
      </c>
      <c r="I4" s="13">
        <v>3820</v>
      </c>
      <c r="J4" s="13">
        <v>5614</v>
      </c>
      <c r="K4" s="4"/>
      <c r="L4" s="4"/>
      <c r="M4" s="4"/>
    </row>
    <row r="6" spans="1:13" ht="18" customHeight="1" x14ac:dyDescent="0.3">
      <c r="A6" s="20" t="s">
        <v>16</v>
      </c>
      <c r="B6" s="20"/>
      <c r="C6" s="20"/>
      <c r="D6" s="1"/>
      <c r="E6" s="1"/>
      <c r="K6" s="17" t="s">
        <v>30</v>
      </c>
      <c r="L6" s="17"/>
      <c r="M6" s="17"/>
    </row>
    <row r="7" spans="1:13" x14ac:dyDescent="0.3">
      <c r="A7" s="2" t="s">
        <v>0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</row>
    <row r="8" spans="1:13" x14ac:dyDescent="0.3">
      <c r="A8" s="5" t="s">
        <v>2</v>
      </c>
      <c r="B8" s="4">
        <v>1431</v>
      </c>
      <c r="C8" s="4">
        <v>5162</v>
      </c>
      <c r="D8" s="4">
        <v>2810</v>
      </c>
      <c r="E8" s="4">
        <v>2570</v>
      </c>
      <c r="F8" s="4">
        <v>2676</v>
      </c>
      <c r="G8" s="4">
        <v>1739</v>
      </c>
      <c r="H8" s="4">
        <v>3961</v>
      </c>
      <c r="I8" s="4">
        <v>6785</v>
      </c>
      <c r="J8" s="4">
        <v>5878</v>
      </c>
      <c r="K8" s="4">
        <v>1160</v>
      </c>
      <c r="L8" s="4">
        <v>1743</v>
      </c>
      <c r="M8" s="4">
        <v>1813</v>
      </c>
    </row>
    <row r="9" spans="1:13" x14ac:dyDescent="0.3">
      <c r="A9" s="5" t="s">
        <v>24</v>
      </c>
      <c r="B9" s="4">
        <v>4928</v>
      </c>
      <c r="C9" s="4">
        <v>7358</v>
      </c>
      <c r="D9" s="4">
        <v>2725</v>
      </c>
      <c r="E9" s="4">
        <v>3471</v>
      </c>
      <c r="F9" s="4">
        <v>3609</v>
      </c>
      <c r="G9" s="4">
        <v>3428</v>
      </c>
      <c r="H9" s="4">
        <v>4145</v>
      </c>
      <c r="I9" s="4">
        <v>3309</v>
      </c>
      <c r="J9" s="4">
        <v>1942</v>
      </c>
      <c r="K9" s="4"/>
      <c r="L9" s="4"/>
      <c r="M9" s="4"/>
    </row>
    <row r="11" spans="1:13" ht="17.25" x14ac:dyDescent="0.3">
      <c r="A11" s="16" t="s">
        <v>17</v>
      </c>
      <c r="B11" s="16"/>
      <c r="C11" s="16"/>
      <c r="D11" s="1"/>
      <c r="E11" s="1"/>
      <c r="K11" s="17" t="s">
        <v>31</v>
      </c>
      <c r="L11" s="17"/>
      <c r="M11" s="17"/>
    </row>
    <row r="12" spans="1:13" x14ac:dyDescent="0.3">
      <c r="A12" s="2" t="s">
        <v>0</v>
      </c>
      <c r="B12" s="2" t="s">
        <v>3</v>
      </c>
      <c r="C12" s="2" t="s">
        <v>4</v>
      </c>
      <c r="D12" s="2" t="s">
        <v>5</v>
      </c>
      <c r="E12" s="2" t="s">
        <v>6</v>
      </c>
      <c r="F12" s="2" t="s">
        <v>7</v>
      </c>
      <c r="G12" s="2" t="s">
        <v>8</v>
      </c>
      <c r="H12" s="2" t="s">
        <v>9</v>
      </c>
      <c r="I12" s="2" t="s">
        <v>10</v>
      </c>
      <c r="J12" s="2" t="s">
        <v>11</v>
      </c>
      <c r="K12" s="2" t="s">
        <v>12</v>
      </c>
      <c r="L12" s="2" t="s">
        <v>13</v>
      </c>
      <c r="M12" s="2" t="s">
        <v>14</v>
      </c>
    </row>
    <row r="13" spans="1:13" x14ac:dyDescent="0.3">
      <c r="A13" s="5" t="s">
        <v>2</v>
      </c>
      <c r="B13" s="4">
        <v>1815</v>
      </c>
      <c r="C13" s="4">
        <v>1459</v>
      </c>
      <c r="D13" s="4">
        <v>1454</v>
      </c>
      <c r="E13" s="4">
        <v>1652</v>
      </c>
      <c r="F13" s="4">
        <v>1721</v>
      </c>
      <c r="G13" s="4">
        <v>1235</v>
      </c>
      <c r="H13" s="4">
        <v>1789</v>
      </c>
      <c r="I13" s="4">
        <v>1984</v>
      </c>
      <c r="J13" s="4">
        <v>135</v>
      </c>
      <c r="K13" s="4">
        <v>134</v>
      </c>
      <c r="L13" s="4">
        <v>222</v>
      </c>
      <c r="M13" s="4">
        <v>187</v>
      </c>
    </row>
    <row r="14" spans="1:13" x14ac:dyDescent="0.3">
      <c r="A14" s="5" t="s">
        <v>24</v>
      </c>
      <c r="B14" s="4">
        <v>189</v>
      </c>
      <c r="C14" s="4">
        <v>131</v>
      </c>
      <c r="D14" s="4">
        <v>99</v>
      </c>
      <c r="E14" s="4">
        <v>176</v>
      </c>
      <c r="F14" s="4">
        <v>156</v>
      </c>
      <c r="G14" s="4">
        <v>173</v>
      </c>
      <c r="H14" s="4">
        <v>130</v>
      </c>
      <c r="I14" s="4">
        <v>178</v>
      </c>
      <c r="J14" s="4">
        <v>126</v>
      </c>
      <c r="K14" s="4"/>
      <c r="L14" s="4"/>
      <c r="M14" s="4"/>
    </row>
    <row r="16" spans="1:13" ht="17.25" x14ac:dyDescent="0.3">
      <c r="A16" s="16" t="s">
        <v>19</v>
      </c>
      <c r="B16" s="16"/>
      <c r="C16" s="16"/>
      <c r="D16" s="1"/>
      <c r="E16" s="1"/>
      <c r="K16" s="17" t="s">
        <v>31</v>
      </c>
      <c r="L16" s="17"/>
      <c r="M16" s="17"/>
    </row>
    <row r="17" spans="1:13" x14ac:dyDescent="0.3">
      <c r="A17" s="2" t="s">
        <v>0</v>
      </c>
      <c r="B17" s="2" t="s">
        <v>3</v>
      </c>
      <c r="C17" s="2" t="s">
        <v>4</v>
      </c>
      <c r="D17" s="2" t="s">
        <v>5</v>
      </c>
      <c r="E17" s="2" t="s">
        <v>6</v>
      </c>
      <c r="F17" s="2" t="s">
        <v>7</v>
      </c>
      <c r="G17" s="2" t="s">
        <v>8</v>
      </c>
      <c r="H17" s="2" t="s">
        <v>9</v>
      </c>
      <c r="I17" s="2" t="s">
        <v>10</v>
      </c>
      <c r="J17" s="2" t="s">
        <v>11</v>
      </c>
      <c r="K17" s="2" t="s">
        <v>12</v>
      </c>
      <c r="L17" s="2" t="s">
        <v>13</v>
      </c>
      <c r="M17" s="2" t="s">
        <v>14</v>
      </c>
    </row>
    <row r="18" spans="1:13" x14ac:dyDescent="0.3">
      <c r="A18" s="5" t="s">
        <v>2</v>
      </c>
      <c r="B18" s="4" t="s">
        <v>18</v>
      </c>
      <c r="C18" s="4">
        <v>796</v>
      </c>
      <c r="D18" s="4" t="s">
        <v>18</v>
      </c>
      <c r="E18" s="4">
        <v>1327</v>
      </c>
      <c r="F18" s="4" t="s">
        <v>18</v>
      </c>
      <c r="G18" s="4">
        <v>1298</v>
      </c>
      <c r="H18" s="4" t="s">
        <v>18</v>
      </c>
      <c r="I18" s="4">
        <v>1168</v>
      </c>
      <c r="J18" s="4" t="s">
        <v>18</v>
      </c>
      <c r="K18" s="4">
        <v>1547</v>
      </c>
      <c r="L18" s="4" t="s">
        <v>18</v>
      </c>
      <c r="M18" s="4">
        <v>1313</v>
      </c>
    </row>
    <row r="19" spans="1:13" x14ac:dyDescent="0.3">
      <c r="A19" s="5" t="s">
        <v>24</v>
      </c>
      <c r="B19" s="4" t="s">
        <v>18</v>
      </c>
      <c r="C19" s="4">
        <v>827</v>
      </c>
      <c r="D19" s="4" t="s">
        <v>18</v>
      </c>
      <c r="E19" s="4">
        <v>1563</v>
      </c>
      <c r="F19" s="4" t="s">
        <v>18</v>
      </c>
      <c r="G19" s="4">
        <v>1780</v>
      </c>
      <c r="H19" s="4" t="s">
        <v>18</v>
      </c>
      <c r="I19" s="4">
        <v>2594</v>
      </c>
      <c r="J19" s="4" t="s">
        <v>18</v>
      </c>
      <c r="K19" s="4"/>
      <c r="L19" s="4"/>
      <c r="M19" s="4"/>
    </row>
    <row r="21" spans="1:13" ht="17.25" x14ac:dyDescent="0.3">
      <c r="A21" s="16" t="s">
        <v>20</v>
      </c>
      <c r="B21" s="16"/>
      <c r="C21" s="16"/>
      <c r="D21" s="1"/>
      <c r="E21" s="1"/>
      <c r="K21" s="17" t="s">
        <v>31</v>
      </c>
      <c r="L21" s="17"/>
      <c r="M21" s="17"/>
    </row>
    <row r="22" spans="1:13" x14ac:dyDescent="0.3">
      <c r="A22" s="2" t="s">
        <v>0</v>
      </c>
      <c r="B22" s="2" t="s">
        <v>3</v>
      </c>
      <c r="C22" s="2" t="s">
        <v>4</v>
      </c>
      <c r="D22" s="2" t="s">
        <v>5</v>
      </c>
      <c r="E22" s="2" t="s">
        <v>6</v>
      </c>
      <c r="F22" s="2" t="s">
        <v>7</v>
      </c>
      <c r="G22" s="2" t="s">
        <v>8</v>
      </c>
      <c r="H22" s="2" t="s">
        <v>9</v>
      </c>
      <c r="I22" s="2" t="s">
        <v>10</v>
      </c>
      <c r="J22" s="2" t="s">
        <v>11</v>
      </c>
      <c r="K22" s="2" t="s">
        <v>12</v>
      </c>
      <c r="L22" s="2" t="s">
        <v>13</v>
      </c>
      <c r="M22" s="2" t="s">
        <v>14</v>
      </c>
    </row>
    <row r="23" spans="1:13" x14ac:dyDescent="0.3">
      <c r="A23" s="5" t="s">
        <v>2</v>
      </c>
      <c r="B23" s="4">
        <v>1100</v>
      </c>
      <c r="C23" s="4">
        <v>1162</v>
      </c>
      <c r="D23" s="4">
        <v>882</v>
      </c>
      <c r="E23" s="4">
        <v>684</v>
      </c>
      <c r="F23" s="4">
        <v>737</v>
      </c>
      <c r="G23" s="4">
        <v>1032</v>
      </c>
      <c r="H23" s="4">
        <v>1421</v>
      </c>
      <c r="I23" s="4">
        <v>1579</v>
      </c>
      <c r="J23" s="4">
        <v>1260</v>
      </c>
      <c r="K23" s="14">
        <f>273+1806</f>
        <v>2079</v>
      </c>
      <c r="L23" s="14">
        <f>153+1260</f>
        <v>1413</v>
      </c>
      <c r="M23" s="14">
        <f>111+910</f>
        <v>1021</v>
      </c>
    </row>
    <row r="24" spans="1:13" x14ac:dyDescent="0.3">
      <c r="A24" s="5" t="s">
        <v>24</v>
      </c>
      <c r="B24" s="14">
        <v>347</v>
      </c>
      <c r="C24" s="14">
        <f>185+928</f>
        <v>1113</v>
      </c>
      <c r="D24" s="14">
        <f>1338+18</f>
        <v>1356</v>
      </c>
      <c r="E24" s="14">
        <f>182+216</f>
        <v>398</v>
      </c>
      <c r="F24" s="14">
        <f>868+158</f>
        <v>1026</v>
      </c>
      <c r="G24" s="15">
        <f>1430+154</f>
        <v>1584</v>
      </c>
      <c r="H24" s="14">
        <f>118+887</f>
        <v>1005</v>
      </c>
      <c r="I24" s="14">
        <f>357+1172</f>
        <v>1529</v>
      </c>
      <c r="J24" s="14">
        <f>1729+233</f>
        <v>1962</v>
      </c>
      <c r="K24" s="4"/>
      <c r="L24" s="4"/>
      <c r="M24" s="4"/>
    </row>
    <row r="26" spans="1:13" s="6" customFormat="1" ht="51" customHeight="1" x14ac:dyDescent="0.3">
      <c r="A26" s="18" t="s">
        <v>23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</sheetData>
  <mergeCells count="11">
    <mergeCell ref="A1:C1"/>
    <mergeCell ref="K1:M1"/>
    <mergeCell ref="A6:C6"/>
    <mergeCell ref="K6:M6"/>
    <mergeCell ref="A11:C11"/>
    <mergeCell ref="K11:M11"/>
    <mergeCell ref="A16:C16"/>
    <mergeCell ref="K16:M16"/>
    <mergeCell ref="A21:C21"/>
    <mergeCell ref="K21:M21"/>
    <mergeCell ref="A26:M2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전기사용량</vt:lpstr>
      <vt:lpstr>가스사용량</vt:lpstr>
      <vt:lpstr>수도사용량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함영선</dc:creator>
  <cp:lastModifiedBy>박신애</cp:lastModifiedBy>
  <dcterms:created xsi:type="dcterms:W3CDTF">2015-10-08T07:37:26Z</dcterms:created>
  <dcterms:modified xsi:type="dcterms:W3CDTF">2016-10-18T06:23:39Z</dcterms:modified>
</cp:coreProperties>
</file>